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30" windowWidth="20730" windowHeight="11640"/>
  </bookViews>
  <sheets>
    <sheet name="Meds" sheetId="1" r:id="rId1"/>
    <sheet name="DM2" sheetId="2" r:id="rId2"/>
    <sheet name="DM Algorithm" sheetId="3" r:id="rId3"/>
    <sheet name="DM Stepwise" sheetId="4" r:id="rId4"/>
  </sheets>
  <definedNames>
    <definedName name="NumMeds">Meds!$P$1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G36" i="1"/>
  <c r="G37" i="1"/>
  <c r="G38" i="1"/>
  <c r="G39" i="1"/>
  <c r="G40" i="1"/>
  <c r="G41" i="1"/>
  <c r="G42" i="1"/>
  <c r="G1" i="1" l="1"/>
  <c r="R1" i="1" l="1"/>
  <c r="G2" i="1"/>
  <c r="Q1" i="1" s="1"/>
  <c r="G3" i="1"/>
  <c r="Q2" i="1" s="1"/>
  <c r="G4" i="1"/>
  <c r="Q3" i="1" s="1"/>
  <c r="G5" i="1"/>
  <c r="Q4" i="1" s="1"/>
  <c r="G6" i="1"/>
  <c r="Q5" i="1" s="1"/>
  <c r="G7" i="1"/>
  <c r="Q6" i="1" s="1"/>
  <c r="G8" i="1"/>
  <c r="Q7" i="1" s="1"/>
  <c r="G9" i="1"/>
  <c r="Q8" i="1" s="1"/>
  <c r="G10" i="1"/>
  <c r="Q9" i="1" s="1"/>
  <c r="G11" i="1"/>
  <c r="Q10" i="1" s="1"/>
  <c r="G12" i="1"/>
  <c r="Q11" i="1" s="1"/>
  <c r="G13" i="1"/>
  <c r="Q12" i="1" s="1"/>
  <c r="G14" i="1"/>
  <c r="Q13" i="1" s="1"/>
  <c r="G15" i="1"/>
  <c r="Q14" i="1" s="1"/>
  <c r="G16" i="1"/>
  <c r="Q15" i="1" s="1"/>
  <c r="G17" i="1"/>
  <c r="Q16" i="1" s="1"/>
  <c r="G18" i="1"/>
  <c r="Q17" i="1" s="1"/>
  <c r="G19" i="1"/>
  <c r="Q18" i="1" s="1"/>
  <c r="G20" i="1"/>
  <c r="Q19" i="1" s="1"/>
  <c r="G21" i="1"/>
  <c r="Q20" i="1" s="1"/>
  <c r="G22" i="1"/>
  <c r="Q21" i="1" s="1"/>
  <c r="G23" i="1"/>
  <c r="Q22" i="1" s="1"/>
  <c r="G24" i="1"/>
  <c r="Q23" i="1" s="1"/>
  <c r="G25" i="1"/>
  <c r="Q24" i="1" s="1"/>
  <c r="Q25" i="1"/>
  <c r="G26" i="1"/>
  <c r="G27" i="1"/>
  <c r="Q26" i="1" s="1"/>
  <c r="G28" i="1"/>
  <c r="Q27" i="1" s="1"/>
  <c r="G29" i="1"/>
  <c r="Q28" i="1" s="1"/>
  <c r="Q29" i="1"/>
  <c r="G30" i="1"/>
  <c r="G31" i="1"/>
  <c r="Q30" i="1" s="1"/>
  <c r="Q31" i="1"/>
  <c r="G32" i="1"/>
  <c r="G33" i="1"/>
  <c r="Q32" i="1" s="1"/>
  <c r="G34" i="1"/>
  <c r="Q33" i="1" s="1"/>
  <c r="G35" i="1"/>
  <c r="Q34" i="1" s="1"/>
  <c r="Q35" i="1"/>
  <c r="Q36" i="1"/>
  <c r="Q37" i="1"/>
  <c r="Q38" i="1"/>
  <c r="Q39" i="1"/>
  <c r="Q40" i="1"/>
  <c r="Q41" i="1"/>
  <c r="G43" i="1"/>
  <c r="Q42" i="1" s="1"/>
  <c r="G44" i="1"/>
  <c r="Q43" i="1" s="1"/>
  <c r="G45" i="1"/>
  <c r="Q44" i="1" s="1"/>
  <c r="G46" i="1"/>
  <c r="Q45" i="1" s="1"/>
  <c r="G47" i="1"/>
  <c r="Q46" i="1" s="1"/>
  <c r="G48" i="1"/>
  <c r="Q47" i="1" s="1"/>
  <c r="G49" i="1"/>
  <c r="Q48" i="1" s="1"/>
  <c r="G50" i="1"/>
  <c r="Q49" i="1" s="1"/>
  <c r="G51" i="1"/>
  <c r="Q50" i="1" s="1"/>
  <c r="P1" i="1" l="1"/>
</calcChain>
</file>

<file path=xl/sharedStrings.xml><?xml version="1.0" encoding="utf-8"?>
<sst xmlns="http://schemas.openxmlformats.org/spreadsheetml/2006/main" count="64" uniqueCount="59">
  <si>
    <t>Wwight</t>
  </si>
  <si>
    <t>Height</t>
  </si>
  <si>
    <t>BMI</t>
  </si>
  <si>
    <t>Glipizide</t>
  </si>
  <si>
    <t>Glyburide</t>
  </si>
  <si>
    <t>Increase insulin excretion</t>
  </si>
  <si>
    <t>Amaryl</t>
  </si>
  <si>
    <t>Glimepiride</t>
  </si>
  <si>
    <t>SU</t>
  </si>
  <si>
    <t>Avandia</t>
  </si>
  <si>
    <t>Rosiglitazone</t>
  </si>
  <si>
    <t>Actos</t>
  </si>
  <si>
    <t>Pioglitazone</t>
  </si>
  <si>
    <t>TZD</t>
  </si>
  <si>
    <t>Onglyza</t>
  </si>
  <si>
    <t>Saxagliptin</t>
  </si>
  <si>
    <t>Tradjenta</t>
  </si>
  <si>
    <t>Linagliptin</t>
  </si>
  <si>
    <t>Nesina</t>
  </si>
  <si>
    <t>Alogliptin</t>
  </si>
  <si>
    <t>100mg d</t>
  </si>
  <si>
    <t>Januvia</t>
  </si>
  <si>
    <t>Sitagliptin</t>
  </si>
  <si>
    <t>DPP4</t>
  </si>
  <si>
    <t>0.75mg SQ qwk</t>
  </si>
  <si>
    <t>Trulicity</t>
  </si>
  <si>
    <t>Dulaglutide</t>
  </si>
  <si>
    <t>Helps CAD</t>
  </si>
  <si>
    <t>0.6mg SQ qwk</t>
  </si>
  <si>
    <t>Victoza</t>
  </si>
  <si>
    <t>Liraglutide</t>
  </si>
  <si>
    <t>Stop for GFR &lt;45</t>
  </si>
  <si>
    <t>2mg SQ qwk</t>
  </si>
  <si>
    <t>Bydureon</t>
  </si>
  <si>
    <t>Exenatide</t>
  </si>
  <si>
    <t>GLP1</t>
  </si>
  <si>
    <t>Stop for GFR &lt;60</t>
  </si>
  <si>
    <t>5mg qam</t>
  </si>
  <si>
    <t>Steglatro</t>
  </si>
  <si>
    <t>Ertugliflozin</t>
  </si>
  <si>
    <t>Farxiga</t>
  </si>
  <si>
    <t>Dapagliflozin</t>
  </si>
  <si>
    <t>Helps CAD, stop for GFR &lt;45</t>
  </si>
  <si>
    <t>Invokana</t>
  </si>
  <si>
    <t>Canagliflozin</t>
  </si>
  <si>
    <t>Increased urinary excretion</t>
  </si>
  <si>
    <t>10mg d</t>
  </si>
  <si>
    <t>Jardiance</t>
  </si>
  <si>
    <t>Empagliflozin</t>
  </si>
  <si>
    <t>SGLT2</t>
  </si>
  <si>
    <t>SCr, diarrhea</t>
  </si>
  <si>
    <t>500mg d</t>
  </si>
  <si>
    <t>Metformin</t>
  </si>
  <si>
    <t>Notes</t>
  </si>
  <si>
    <t>MOA</t>
  </si>
  <si>
    <t>Start dose</t>
  </si>
  <si>
    <t>Trade</t>
  </si>
  <si>
    <t xml:space="preserve">Med </t>
  </si>
  <si>
    <t>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</si>
</sst>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/>
    <xf numFmtId="164" fontId="1" fillId="0" borderId="0" xfId="0" applyNumberFormat="1" applyFont="1"/>
    <xf numFmtId="15" fontId="1" fillId="0" borderId="0" xfId="0" applyNumberFormat="1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409574</xdr:colOff>
      <xdr:row>37</xdr:row>
      <xdr:rowOff>116681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53574" cy="7165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133350</xdr:colOff>
      <xdr:row>35</xdr:row>
      <xdr:rowOff>138038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67750" cy="6805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ugs.com/drug-class/sulfonylureas.html" TargetMode="External"/><Relationship Id="rId3" Type="http://schemas.openxmlformats.org/officeDocument/2006/relationships/hyperlink" Target="https://www.drugs.com/drug-class/thiazolidinediones.html" TargetMode="External"/><Relationship Id="rId7" Type="http://schemas.openxmlformats.org/officeDocument/2006/relationships/hyperlink" Target="https://www.drugs.com/drug-class/antidiabetic-agents.html" TargetMode="External"/><Relationship Id="rId2" Type="http://schemas.openxmlformats.org/officeDocument/2006/relationships/hyperlink" Target="https://www.drugs.com/metformin.html" TargetMode="External"/><Relationship Id="rId1" Type="http://schemas.openxmlformats.org/officeDocument/2006/relationships/hyperlink" Target="https://www.drugs.com/metformin.html" TargetMode="External"/><Relationship Id="rId6" Type="http://schemas.openxmlformats.org/officeDocument/2006/relationships/hyperlink" Target="https://www.drugs.com/drug-class/incretin-mimetics.html" TargetMode="External"/><Relationship Id="rId5" Type="http://schemas.openxmlformats.org/officeDocument/2006/relationships/hyperlink" Target="https://www.drugs.com/drug-class/sglt-2-inhibitors.html" TargetMode="External"/><Relationship Id="rId4" Type="http://schemas.openxmlformats.org/officeDocument/2006/relationships/hyperlink" Target="https://www.drugs.com/drug-class/dipeptidyl-peptidase-4-inhibitor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51"/>
  <sheetViews>
    <sheetView tabSelected="1" zoomScale="85" zoomScaleNormal="85" workbookViewId="0"/>
  </sheetViews>
  <sheetFormatPr defaultRowHeight="12.75" x14ac:dyDescent="0.2"/>
  <cols>
    <col min="1" max="3" width="9.140625" style="1"/>
    <col min="4" max="6" width="2.28515625" style="1" customWidth="1"/>
    <col min="7" max="7" width="92.85546875" style="2" customWidth="1"/>
    <col min="8" max="11" width="9.140625" style="1"/>
    <col min="12" max="12" width="9.140625" style="1" customWidth="1"/>
    <col min="13" max="15" width="9.140625" style="1"/>
    <col min="16" max="18" width="0" style="1" hidden="1" customWidth="1"/>
    <col min="19" max="16384" width="9.140625" style="1"/>
  </cols>
  <sheetData>
    <row r="1" spans="5:18" x14ac:dyDescent="0.2">
      <c r="E1" s="5"/>
      <c r="G1" s="2" t="str">
        <f ca="1">CONCATENATE("MEDICATIONS reconciled ",(MONTH(TODAY())),"/",(DAY(TODAY())),"/",(YEAR(TODAY())),":")</f>
        <v>MEDICATIONS reconciled 11/12/2019:</v>
      </c>
      <c r="I1" s="3"/>
      <c r="P1" s="1">
        <f>MAX(Q1:Q50)</f>
        <v>28</v>
      </c>
      <c r="Q1" s="1">
        <f t="shared" ref="Q1:Q32" si="0">IF(G2="","",ROW())</f>
        <v>1</v>
      </c>
      <c r="R1" s="1">
        <f>COLUMN(G2)</f>
        <v>7</v>
      </c>
    </row>
    <row r="2" spans="5:18" x14ac:dyDescent="0.2">
      <c r="E2" s="5"/>
      <c r="G2" s="2" t="str">
        <f>IF(A1="","No medications listed.",CONCATENATE(ROW()-1,": ",A1,"  --  ",B1))</f>
        <v>No medications listed.</v>
      </c>
      <c r="Q2" s="1" t="str">
        <f t="shared" si="0"/>
        <v/>
      </c>
    </row>
    <row r="3" spans="5:18" x14ac:dyDescent="0.2">
      <c r="E3" s="5"/>
      <c r="G3" s="2" t="str">
        <f t="shared" ref="G3:G34" si="1">IF(A2="","",CONCATENATE(ROW()-1,": ",A2,"  --  ",B2))</f>
        <v/>
      </c>
      <c r="Q3" s="1" t="str">
        <f t="shared" si="0"/>
        <v/>
      </c>
    </row>
    <row r="4" spans="5:18" x14ac:dyDescent="0.2">
      <c r="E4" s="5"/>
      <c r="G4" s="2" t="str">
        <f t="shared" si="1"/>
        <v/>
      </c>
      <c r="Q4" s="1" t="str">
        <f t="shared" si="0"/>
        <v/>
      </c>
    </row>
    <row r="5" spans="5:18" x14ac:dyDescent="0.2">
      <c r="E5" s="5"/>
      <c r="G5" s="2" t="str">
        <f t="shared" si="1"/>
        <v/>
      </c>
      <c r="Q5" s="1" t="str">
        <f t="shared" si="0"/>
        <v/>
      </c>
    </row>
    <row r="6" spans="5:18" x14ac:dyDescent="0.2">
      <c r="G6" s="2" t="str">
        <f t="shared" si="1"/>
        <v/>
      </c>
      <c r="Q6" s="1" t="str">
        <f t="shared" si="0"/>
        <v/>
      </c>
    </row>
    <row r="7" spans="5:18" x14ac:dyDescent="0.2">
      <c r="G7" s="2" t="str">
        <f t="shared" si="1"/>
        <v/>
      </c>
      <c r="Q7" s="1" t="str">
        <f t="shared" si="0"/>
        <v/>
      </c>
    </row>
    <row r="8" spans="5:18" x14ac:dyDescent="0.2">
      <c r="G8" s="2" t="str">
        <f t="shared" si="1"/>
        <v/>
      </c>
      <c r="Q8" s="1" t="str">
        <f t="shared" si="0"/>
        <v/>
      </c>
    </row>
    <row r="9" spans="5:18" x14ac:dyDescent="0.2">
      <c r="G9" s="2" t="str">
        <f t="shared" si="1"/>
        <v/>
      </c>
      <c r="Q9" s="1" t="str">
        <f t="shared" si="0"/>
        <v/>
      </c>
    </row>
    <row r="10" spans="5:18" x14ac:dyDescent="0.2">
      <c r="G10" s="2" t="str">
        <f t="shared" si="1"/>
        <v/>
      </c>
      <c r="Q10" s="1" t="str">
        <f t="shared" si="0"/>
        <v/>
      </c>
    </row>
    <row r="11" spans="5:18" x14ac:dyDescent="0.2">
      <c r="G11" s="2" t="str">
        <f t="shared" si="1"/>
        <v/>
      </c>
      <c r="Q11" s="1" t="str">
        <f t="shared" si="0"/>
        <v/>
      </c>
    </row>
    <row r="12" spans="5:18" x14ac:dyDescent="0.2">
      <c r="G12" s="2" t="str">
        <f t="shared" si="1"/>
        <v/>
      </c>
      <c r="Q12" s="1" t="str">
        <f t="shared" si="0"/>
        <v/>
      </c>
    </row>
    <row r="13" spans="5:18" x14ac:dyDescent="0.2">
      <c r="G13" s="2" t="str">
        <f t="shared" si="1"/>
        <v/>
      </c>
      <c r="Q13" s="1" t="str">
        <f t="shared" si="0"/>
        <v/>
      </c>
    </row>
    <row r="14" spans="5:18" x14ac:dyDescent="0.2">
      <c r="G14" s="2" t="str">
        <f t="shared" si="1"/>
        <v/>
      </c>
      <c r="Q14" s="1" t="str">
        <f t="shared" si="0"/>
        <v/>
      </c>
    </row>
    <row r="15" spans="5:18" x14ac:dyDescent="0.2">
      <c r="G15" s="2" t="str">
        <f t="shared" si="1"/>
        <v/>
      </c>
      <c r="Q15" s="1" t="str">
        <f t="shared" si="0"/>
        <v/>
      </c>
    </row>
    <row r="16" spans="5:18" x14ac:dyDescent="0.2">
      <c r="G16" s="2" t="str">
        <f t="shared" si="1"/>
        <v/>
      </c>
      <c r="Q16" s="1" t="str">
        <f t="shared" si="0"/>
        <v/>
      </c>
    </row>
    <row r="17" spans="1:17" x14ac:dyDescent="0.2">
      <c r="G17" s="2" t="str">
        <f t="shared" si="1"/>
        <v/>
      </c>
      <c r="Q17" s="1" t="str">
        <f t="shared" si="0"/>
        <v/>
      </c>
    </row>
    <row r="18" spans="1:17" x14ac:dyDescent="0.2">
      <c r="G18" s="2" t="str">
        <f t="shared" si="1"/>
        <v/>
      </c>
      <c r="Q18" s="1" t="str">
        <f t="shared" si="0"/>
        <v/>
      </c>
    </row>
    <row r="19" spans="1:17" x14ac:dyDescent="0.2">
      <c r="G19" s="2" t="str">
        <f t="shared" si="1"/>
        <v/>
      </c>
      <c r="Q19" s="1" t="str">
        <f t="shared" si="0"/>
        <v/>
      </c>
    </row>
    <row r="20" spans="1:17" x14ac:dyDescent="0.2">
      <c r="G20" s="2" t="str">
        <f t="shared" si="1"/>
        <v/>
      </c>
      <c r="Q20" s="1" t="str">
        <f t="shared" si="0"/>
        <v/>
      </c>
    </row>
    <row r="21" spans="1:17" x14ac:dyDescent="0.2">
      <c r="G21" s="2" t="str">
        <f t="shared" si="1"/>
        <v/>
      </c>
      <c r="Q21" s="1" t="str">
        <f t="shared" si="0"/>
        <v/>
      </c>
    </row>
    <row r="22" spans="1:17" x14ac:dyDescent="0.2">
      <c r="G22" s="2" t="str">
        <f t="shared" si="1"/>
        <v/>
      </c>
      <c r="Q22" s="1" t="str">
        <f t="shared" si="0"/>
        <v/>
      </c>
    </row>
    <row r="23" spans="1:17" x14ac:dyDescent="0.2">
      <c r="G23" s="2" t="str">
        <f t="shared" si="1"/>
        <v/>
      </c>
      <c r="Q23" s="1" t="str">
        <f t="shared" si="0"/>
        <v/>
      </c>
    </row>
    <row r="24" spans="1:17" x14ac:dyDescent="0.2">
      <c r="G24" s="2" t="str">
        <f t="shared" si="1"/>
        <v/>
      </c>
      <c r="Q24" s="1" t="str">
        <f t="shared" si="0"/>
        <v/>
      </c>
    </row>
    <row r="25" spans="1:17" x14ac:dyDescent="0.2">
      <c r="G25" s="2" t="str">
        <f t="shared" si="1"/>
        <v/>
      </c>
      <c r="Q25" s="1" t="str">
        <f t="shared" si="0"/>
        <v/>
      </c>
    </row>
    <row r="26" spans="1:17" x14ac:dyDescent="0.2">
      <c r="A26" s="1" t="s">
        <v>0</v>
      </c>
      <c r="B26" s="1">
        <v>220</v>
      </c>
      <c r="G26" s="2" t="str">
        <f t="shared" si="1"/>
        <v/>
      </c>
      <c r="Q26" s="1">
        <f t="shared" si="0"/>
        <v>26</v>
      </c>
    </row>
    <row r="27" spans="1:17" x14ac:dyDescent="0.2">
      <c r="A27" s="1" t="s">
        <v>1</v>
      </c>
      <c r="B27" s="1">
        <v>72</v>
      </c>
      <c r="G27" s="2" t="str">
        <f t="shared" si="1"/>
        <v>26: Wwight  --  220</v>
      </c>
      <c r="Q27" s="1">
        <f t="shared" si="0"/>
        <v>27</v>
      </c>
    </row>
    <row r="28" spans="1:17" x14ac:dyDescent="0.2">
      <c r="A28" s="1" t="s">
        <v>2</v>
      </c>
      <c r="B28" s="1">
        <f>(B26/2)/((B27*0.025)^2)</f>
        <v>33.950617283950614</v>
      </c>
      <c r="G28" s="2" t="str">
        <f t="shared" si="1"/>
        <v>27: Height  --  72</v>
      </c>
      <c r="Q28" s="1">
        <f t="shared" si="0"/>
        <v>28</v>
      </c>
    </row>
    <row r="29" spans="1:17" x14ac:dyDescent="0.2">
      <c r="G29" s="2" t="str">
        <f t="shared" si="1"/>
        <v>28: BMI  --  33.9506172839506</v>
      </c>
      <c r="Q29" s="1" t="str">
        <f t="shared" si="0"/>
        <v/>
      </c>
    </row>
    <row r="30" spans="1:17" x14ac:dyDescent="0.2">
      <c r="G30" s="2" t="str">
        <f t="shared" si="1"/>
        <v/>
      </c>
      <c r="Q30" s="1" t="str">
        <f t="shared" si="0"/>
        <v/>
      </c>
    </row>
    <row r="31" spans="1:17" x14ac:dyDescent="0.2">
      <c r="G31" s="2" t="str">
        <f t="shared" si="1"/>
        <v/>
      </c>
      <c r="Q31" s="1" t="str">
        <f t="shared" si="0"/>
        <v/>
      </c>
    </row>
    <row r="32" spans="1:17" x14ac:dyDescent="0.2">
      <c r="G32" s="2" t="str">
        <f t="shared" si="1"/>
        <v/>
      </c>
      <c r="Q32" s="1" t="str">
        <f t="shared" si="0"/>
        <v/>
      </c>
    </row>
    <row r="33" spans="2:17" x14ac:dyDescent="0.2">
      <c r="G33" s="2" t="str">
        <f t="shared" si="1"/>
        <v/>
      </c>
      <c r="Q33" s="1" t="str">
        <f t="shared" ref="Q33:Q50" si="2">IF(G34="","",ROW())</f>
        <v/>
      </c>
    </row>
    <row r="34" spans="2:17" x14ac:dyDescent="0.2">
      <c r="G34" s="2" t="str">
        <f t="shared" si="1"/>
        <v/>
      </c>
      <c r="Q34" s="1" t="str">
        <f t="shared" si="2"/>
        <v/>
      </c>
    </row>
    <row r="35" spans="2:17" x14ac:dyDescent="0.2">
      <c r="G35" s="2" t="str">
        <f t="shared" ref="G35:G51" si="3">IF(A34="","",CONCATENATE(ROW()-1,": ",A34,"  --  ",B34))</f>
        <v/>
      </c>
      <c r="Q35" s="1" t="str">
        <f t="shared" si="2"/>
        <v/>
      </c>
    </row>
    <row r="36" spans="2:17" x14ac:dyDescent="0.2">
      <c r="G36" s="2" t="str">
        <f t="shared" si="3"/>
        <v/>
      </c>
      <c r="Q36" s="1" t="str">
        <f t="shared" si="2"/>
        <v/>
      </c>
    </row>
    <row r="37" spans="2:17" x14ac:dyDescent="0.2">
      <c r="G37" s="2" t="str">
        <f t="shared" si="3"/>
        <v/>
      </c>
      <c r="Q37" s="1" t="str">
        <f t="shared" si="2"/>
        <v/>
      </c>
    </row>
    <row r="38" spans="2:17" x14ac:dyDescent="0.2">
      <c r="G38" s="2" t="str">
        <f t="shared" si="3"/>
        <v/>
      </c>
      <c r="Q38" s="1" t="str">
        <f t="shared" si="2"/>
        <v/>
      </c>
    </row>
    <row r="39" spans="2:17" x14ac:dyDescent="0.2">
      <c r="G39" s="2" t="str">
        <f t="shared" si="3"/>
        <v/>
      </c>
      <c r="Q39" s="1" t="str">
        <f t="shared" si="2"/>
        <v/>
      </c>
    </row>
    <row r="40" spans="2:17" x14ac:dyDescent="0.2">
      <c r="B40" s="4"/>
      <c r="G40" s="2" t="str">
        <f t="shared" si="3"/>
        <v/>
      </c>
      <c r="Q40" s="1" t="str">
        <f t="shared" si="2"/>
        <v/>
      </c>
    </row>
    <row r="41" spans="2:17" x14ac:dyDescent="0.2">
      <c r="G41" s="2" t="str">
        <f t="shared" si="3"/>
        <v/>
      </c>
      <c r="Q41" s="1" t="str">
        <f t="shared" si="2"/>
        <v/>
      </c>
    </row>
    <row r="42" spans="2:17" x14ac:dyDescent="0.2">
      <c r="G42" s="2" t="str">
        <f t="shared" si="3"/>
        <v/>
      </c>
      <c r="Q42" s="1" t="str">
        <f t="shared" si="2"/>
        <v/>
      </c>
    </row>
    <row r="43" spans="2:17" x14ac:dyDescent="0.2">
      <c r="G43" s="2" t="str">
        <f t="shared" si="3"/>
        <v/>
      </c>
      <c r="Q43" s="1" t="str">
        <f t="shared" si="2"/>
        <v/>
      </c>
    </row>
    <row r="44" spans="2:17" x14ac:dyDescent="0.2">
      <c r="G44" s="2" t="str">
        <f t="shared" si="3"/>
        <v/>
      </c>
      <c r="Q44" s="1" t="str">
        <f t="shared" si="2"/>
        <v/>
      </c>
    </row>
    <row r="45" spans="2:17" x14ac:dyDescent="0.2">
      <c r="G45" s="2" t="str">
        <f t="shared" si="3"/>
        <v/>
      </c>
      <c r="Q45" s="1" t="str">
        <f t="shared" si="2"/>
        <v/>
      </c>
    </row>
    <row r="46" spans="2:17" x14ac:dyDescent="0.2">
      <c r="G46" s="2" t="str">
        <f t="shared" si="3"/>
        <v/>
      </c>
      <c r="Q46" s="1" t="str">
        <f t="shared" si="2"/>
        <v/>
      </c>
    </row>
    <row r="47" spans="2:17" x14ac:dyDescent="0.2">
      <c r="G47" s="2" t="str">
        <f t="shared" si="3"/>
        <v/>
      </c>
      <c r="Q47" s="1" t="str">
        <f t="shared" si="2"/>
        <v/>
      </c>
    </row>
    <row r="48" spans="2:17" x14ac:dyDescent="0.2">
      <c r="G48" s="2" t="str">
        <f t="shared" si="3"/>
        <v/>
      </c>
      <c r="Q48" s="1" t="str">
        <f t="shared" si="2"/>
        <v/>
      </c>
    </row>
    <row r="49" spans="7:17" x14ac:dyDescent="0.2">
      <c r="G49" s="2" t="str">
        <f t="shared" si="3"/>
        <v/>
      </c>
      <c r="Q49" s="1" t="str">
        <f t="shared" si="2"/>
        <v/>
      </c>
    </row>
    <row r="50" spans="7:17" x14ac:dyDescent="0.2">
      <c r="G50" s="2" t="str">
        <f t="shared" si="3"/>
        <v/>
      </c>
      <c r="Q50" s="1" t="str">
        <f t="shared" si="2"/>
        <v/>
      </c>
    </row>
    <row r="51" spans="7:17" x14ac:dyDescent="0.2">
      <c r="G51" s="2" t="str">
        <f t="shared" si="3"/>
        <v/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sqref="A1:XFD1048576"/>
    </sheetView>
  </sheetViews>
  <sheetFormatPr defaultColWidth="18.85546875" defaultRowHeight="15" x14ac:dyDescent="0.25"/>
  <cols>
    <col min="1" max="1" width="2" customWidth="1"/>
    <col min="2" max="2" width="12.42578125" customWidth="1"/>
    <col min="3" max="3" width="15.28515625" customWidth="1"/>
    <col min="4" max="4" width="12.42578125" customWidth="1"/>
    <col min="5" max="5" width="10.85546875" customWidth="1"/>
    <col min="6" max="7" width="37.85546875" customWidth="1"/>
  </cols>
  <sheetData>
    <row r="1" spans="2:7" x14ac:dyDescent="0.25">
      <c r="B1" s="6" t="s">
        <v>58</v>
      </c>
      <c r="C1" t="s">
        <v>57</v>
      </c>
      <c r="D1" t="s">
        <v>56</v>
      </c>
      <c r="E1" t="s">
        <v>55</v>
      </c>
      <c r="F1" t="s">
        <v>54</v>
      </c>
      <c r="G1" t="s">
        <v>53</v>
      </c>
    </row>
    <row r="2" spans="2:7" x14ac:dyDescent="0.25">
      <c r="B2" s="6" t="s">
        <v>52</v>
      </c>
      <c r="C2" s="6" t="s">
        <v>52</v>
      </c>
      <c r="E2" t="s">
        <v>51</v>
      </c>
      <c r="G2" t="s">
        <v>50</v>
      </c>
    </row>
    <row r="4" spans="2:7" x14ac:dyDescent="0.25">
      <c r="B4" s="6" t="s">
        <v>49</v>
      </c>
      <c r="C4" t="s">
        <v>48</v>
      </c>
      <c r="D4" t="s">
        <v>47</v>
      </c>
      <c r="E4" t="s">
        <v>46</v>
      </c>
      <c r="F4" t="s">
        <v>45</v>
      </c>
      <c r="G4" t="s">
        <v>42</v>
      </c>
    </row>
    <row r="5" spans="2:7" x14ac:dyDescent="0.25">
      <c r="C5" t="s">
        <v>44</v>
      </c>
      <c r="D5" t="s">
        <v>43</v>
      </c>
      <c r="E5" t="s">
        <v>20</v>
      </c>
      <c r="G5" t="s">
        <v>42</v>
      </c>
    </row>
    <row r="6" spans="2:7" x14ac:dyDescent="0.25">
      <c r="C6" t="s">
        <v>41</v>
      </c>
      <c r="D6" t="s">
        <v>40</v>
      </c>
      <c r="E6" t="s">
        <v>37</v>
      </c>
      <c r="G6" t="s">
        <v>31</v>
      </c>
    </row>
    <row r="7" spans="2:7" x14ac:dyDescent="0.25">
      <c r="C7" t="s">
        <v>39</v>
      </c>
      <c r="D7" t="s">
        <v>38</v>
      </c>
      <c r="E7" t="s">
        <v>37</v>
      </c>
      <c r="G7" t="s">
        <v>36</v>
      </c>
    </row>
    <row r="9" spans="2:7" x14ac:dyDescent="0.25">
      <c r="B9" s="6" t="s">
        <v>35</v>
      </c>
      <c r="C9" t="s">
        <v>34</v>
      </c>
      <c r="D9" t="s">
        <v>33</v>
      </c>
      <c r="E9" t="s">
        <v>32</v>
      </c>
      <c r="G9" t="s">
        <v>31</v>
      </c>
    </row>
    <row r="10" spans="2:7" x14ac:dyDescent="0.25">
      <c r="C10" t="s">
        <v>30</v>
      </c>
      <c r="D10" t="s">
        <v>29</v>
      </c>
      <c r="E10" t="s">
        <v>28</v>
      </c>
      <c r="G10" t="s">
        <v>27</v>
      </c>
    </row>
    <row r="11" spans="2:7" x14ac:dyDescent="0.25">
      <c r="C11" t="s">
        <v>26</v>
      </c>
      <c r="D11" t="s">
        <v>25</v>
      </c>
      <c r="E11" t="s">
        <v>24</v>
      </c>
    </row>
    <row r="13" spans="2:7" x14ac:dyDescent="0.25">
      <c r="B13" s="6" t="s">
        <v>23</v>
      </c>
      <c r="C13" t="s">
        <v>22</v>
      </c>
      <c r="D13" t="s">
        <v>21</v>
      </c>
      <c r="E13" t="s">
        <v>20</v>
      </c>
    </row>
    <row r="14" spans="2:7" x14ac:dyDescent="0.25">
      <c r="C14" t="s">
        <v>19</v>
      </c>
      <c r="D14" t="s">
        <v>18</v>
      </c>
    </row>
    <row r="15" spans="2:7" x14ac:dyDescent="0.25">
      <c r="C15" t="s">
        <v>17</v>
      </c>
      <c r="D15" t="s">
        <v>16</v>
      </c>
    </row>
    <row r="16" spans="2:7" x14ac:dyDescent="0.25">
      <c r="C16" t="s">
        <v>15</v>
      </c>
      <c r="D16" t="s">
        <v>14</v>
      </c>
    </row>
    <row r="18" spans="2:6" x14ac:dyDescent="0.25">
      <c r="B18" s="6" t="s">
        <v>13</v>
      </c>
      <c r="C18" t="s">
        <v>12</v>
      </c>
      <c r="D18" t="s">
        <v>11</v>
      </c>
    </row>
    <row r="19" spans="2:6" x14ac:dyDescent="0.25">
      <c r="C19" t="s">
        <v>10</v>
      </c>
      <c r="D19" t="s">
        <v>9</v>
      </c>
    </row>
    <row r="21" spans="2:6" x14ac:dyDescent="0.25">
      <c r="B21" s="6" t="s">
        <v>8</v>
      </c>
      <c r="C21" t="s">
        <v>7</v>
      </c>
      <c r="D21" t="s">
        <v>6</v>
      </c>
      <c r="F21" t="s">
        <v>5</v>
      </c>
    </row>
    <row r="22" spans="2:6" x14ac:dyDescent="0.25">
      <c r="C22" t="s">
        <v>4</v>
      </c>
    </row>
    <row r="23" spans="2:6" x14ac:dyDescent="0.25">
      <c r="C23" t="s">
        <v>3</v>
      </c>
    </row>
  </sheetData>
  <hyperlinks>
    <hyperlink ref="C2" r:id="rId1"/>
    <hyperlink ref="B2" r:id="rId2"/>
    <hyperlink ref="B18" r:id="rId3"/>
    <hyperlink ref="B13" r:id="rId4"/>
    <hyperlink ref="B4" r:id="rId5"/>
    <hyperlink ref="B9" r:id="rId6"/>
    <hyperlink ref="B1" r:id="rId7" display="Class"/>
    <hyperlink ref="B21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" sqref="Q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Meds</vt:lpstr>
      <vt:lpstr>DM2</vt:lpstr>
      <vt:lpstr>DM Algorithm</vt:lpstr>
      <vt:lpstr>DM Stepwise</vt:lpstr>
      <vt:lpstr>NumMeds</vt:lpstr>
    </vt:vector>
  </TitlesOfParts>
  <Company>U.S. Air Force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SHIH, ROGER Y CIV (NON-MAIL ENABLED)</dc:creator>
  <cp:lastModifiedBy>Jake Williams</cp:lastModifiedBy>
  <dcterms:created xsi:type="dcterms:W3CDTF">2018-08-24T17:28:17Z</dcterms:created>
  <dcterms:modified xsi:type="dcterms:W3CDTF">2019-11-12T22:59:14Z</dcterms:modified>
</cp:coreProperties>
</file>